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Documents\CPSA\TRIALS\Trials for 2027\NSSA SKEET &amp; DBLS\"/>
    </mc:Choice>
  </mc:AlternateContent>
  <xr:revisionPtr revIDLastSave="0" documentId="13_ncr:1_{17385439-246A-4488-BB97-A78E0ABEE5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definedNames>
    <definedName name="_xlnm._FilterDatabase" localSheetId="0" hidden="1">Sheet1!$A$18:$AL$19</definedName>
    <definedName name="_xlnm.Print_Area" localSheetId="0">Sheet1!$A$1:$AL$23</definedName>
    <definedName name="_xlnm.Print_Titles" localSheetId="0">Sheet1!$18:$18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9" i="1" l="1"/>
  <c r="Z19" i="1"/>
  <c r="AA19" i="1"/>
  <c r="AB19" i="1"/>
  <c r="AC19" i="1"/>
  <c r="AD19" i="1"/>
  <c r="AE19" i="1"/>
  <c r="AF19" i="1"/>
  <c r="AG19" i="1" l="1"/>
  <c r="AH19" i="1" s="1"/>
</calcChain>
</file>

<file path=xl/sharedStrings.xml><?xml version="1.0" encoding="utf-8"?>
<sst xmlns="http://schemas.openxmlformats.org/spreadsheetml/2006/main" count="96" uniqueCount="75">
  <si>
    <t>Initials</t>
  </si>
  <si>
    <t>CPSA NO</t>
  </si>
  <si>
    <t>Surname</t>
  </si>
  <si>
    <t>B F</t>
  </si>
  <si>
    <t>Smith</t>
  </si>
  <si>
    <t>O</t>
  </si>
  <si>
    <t>Cremona</t>
  </si>
  <si>
    <t>P</t>
  </si>
  <si>
    <t>Reyneke</t>
  </si>
  <si>
    <t>M D</t>
  </si>
  <si>
    <t>le Roux</t>
  </si>
  <si>
    <t>J D</t>
  </si>
  <si>
    <t>J P</t>
  </si>
  <si>
    <t>NO. OF SCORES</t>
  </si>
  <si>
    <t>TOTAL</t>
  </si>
  <si>
    <t>AVE</t>
  </si>
  <si>
    <t>POS</t>
  </si>
  <si>
    <t>QUALIFIED</t>
  </si>
  <si>
    <t>CATEGORY</t>
  </si>
  <si>
    <t>Trial Classifications - Universal Trench_Crosstab.CTSASA Central Gauteng Standard Championships 2025</t>
  </si>
  <si>
    <t>Trial Classifications - Universal Trench_Crosstab.CTSASA Eastern Cape Standard Championships 2025</t>
  </si>
  <si>
    <t>Trial Classifications - Universal Trench_Crosstab.CTSASA Free State Standard Championships 2025</t>
  </si>
  <si>
    <t>Trial Classifications - Universal Trench_Crosstab.CTSASA Gauteng North Standard Championships 2025</t>
  </si>
  <si>
    <t>Trial Classifications - Universal Trench_Crosstab.CTSASA KwaZulu Natal Standard Championships 2025</t>
  </si>
  <si>
    <t>Trial Classifications - Universal Trench_Crosstab.CTSASA Limpopo Standard Championships 2025</t>
  </si>
  <si>
    <t>Trial Classifications - Universal Trench_Crosstab.CTSASA Mpumalanga Standard Championships 2025</t>
  </si>
  <si>
    <t>Trial Classifications - Universal Trench_Crosstab.CTSASA Northern Cape Standard Championships 2025</t>
  </si>
  <si>
    <t>Trial Classifications - Universal Trench_Crosstab.CTSASA South African Grand 2025</t>
  </si>
  <si>
    <t>Trial Classifications - Universal Trench_Crosstab1.CTSASA Central Gauteng Standard Championships 2025</t>
  </si>
  <si>
    <t>Trial Classifications - Universal Trench_Crosstab1.CTSASA Eastern Cape Standard Championships 2025</t>
  </si>
  <si>
    <t>Trial Classifications - Universal Trench_Crosstab1.CTSASA Free State Standard Championships 2025</t>
  </si>
  <si>
    <t>Trial Classifications - Universal Trench_Crosstab1.CTSASA Gauteng North Standard Championships 2025</t>
  </si>
  <si>
    <t>Trial Classifications - Universal Trench_Crosstab1.CTSASA KwaZulu Natal Standard Championships 2025</t>
  </si>
  <si>
    <t>Trial Classifications - Universal Trench_Crosstab1.CTSASA Limpopo Standard Championships 2025</t>
  </si>
  <si>
    <t>Trial Classifications - Universal Trench_Crosstab1.CTSASA Mpumalanga Standard Championships 2025</t>
  </si>
  <si>
    <t>Trial Classifications - Universal Trench_Crosstab1.CTSASA Northern Cape Standard Championships 2025</t>
  </si>
  <si>
    <t>Trial Classifications - Universal Trench_Crosstab1.CTSASA South African Grand 2025</t>
  </si>
  <si>
    <t>F W</t>
  </si>
  <si>
    <t>Springorum</t>
  </si>
  <si>
    <t>D</t>
  </si>
  <si>
    <t>Le Roux</t>
  </si>
  <si>
    <t>Q</t>
  </si>
  <si>
    <t>Smit</t>
  </si>
  <si>
    <t>Botha</t>
  </si>
  <si>
    <t>N</t>
  </si>
  <si>
    <t>Haines</t>
  </si>
  <si>
    <t>G-F</t>
  </si>
  <si>
    <t>J</t>
  </si>
  <si>
    <t>A</t>
  </si>
  <si>
    <t>Bester</t>
  </si>
  <si>
    <t>G W F</t>
  </si>
  <si>
    <t>Trial Classifications - Universal Trench_Crosstab.FITASC Universal Trench Grand Prix of South Africa 2025</t>
  </si>
  <si>
    <t>Trial Classifications - Universal Trench_Crosstab1.FITASC Universal Trench Grand Prix of South Africa 2025</t>
  </si>
  <si>
    <t>SAG Trial Score</t>
  </si>
  <si>
    <t>MQS REQ'D</t>
  </si>
  <si>
    <t>SA Grand 2026</t>
  </si>
  <si>
    <t>Trial Levy Paid</t>
  </si>
  <si>
    <t>CTSASA NATIONAL PROTEA TRIAL : NSSA SKEET</t>
  </si>
  <si>
    <t>PAID</t>
  </si>
  <si>
    <t>SENIOR</t>
  </si>
  <si>
    <t>T</t>
  </si>
  <si>
    <t>Quinn</t>
  </si>
  <si>
    <t>NSSA Skeet World Championships 2027</t>
  </si>
  <si>
    <t>TRIAL POSITIONS</t>
  </si>
  <si>
    <t>28th September 2027 to 5th October 2027</t>
  </si>
  <si>
    <t>BEST 7 ex 19 SCORES</t>
  </si>
  <si>
    <t>FS STD AUG 2026</t>
  </si>
  <si>
    <t>WC STD SEPT 2026</t>
  </si>
  <si>
    <t>NC STD OCT 2026</t>
  </si>
  <si>
    <t>GN STD JAN 2027</t>
  </si>
  <si>
    <t>LIM STD FEB 2027</t>
  </si>
  <si>
    <t>CG STD MAR 2027</t>
  </si>
  <si>
    <t>EC STD APR 2027</t>
  </si>
  <si>
    <t>MP Standard Jul 2027</t>
  </si>
  <si>
    <t>Last date to register for this trial is 10th March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</si>
</sst>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8"/>
      <color indexed="8"/>
      <name val="Calibri"/>
      <family val="2"/>
    </font>
    <font>
      <b/>
      <sz val="11"/>
      <color indexed="8"/>
      <name val="Calibri"/>
      <family val="2"/>
    </font>
    <font>
      <b/>
      <sz val="24"/>
      <color theme="1"/>
      <name val="NewsGoth BT"/>
      <family val="2"/>
    </font>
    <font>
      <sz val="11"/>
      <color theme="1"/>
      <name val="NewsGoth BT"/>
      <family val="2"/>
    </font>
    <font>
      <sz val="18"/>
      <color theme="1"/>
      <name val="NewsGoth BT"/>
      <family val="2"/>
    </font>
    <font>
      <sz val="12"/>
      <color theme="1"/>
      <name val="NewsGoth BT"/>
      <family val="2"/>
    </font>
    <font>
      <b/>
      <sz val="20"/>
      <color theme="1"/>
      <name val="NewsGoth BT"/>
      <family val="2"/>
    </font>
    <font>
      <b/>
      <sz val="9"/>
      <color theme="1"/>
      <name val="Aptos Narrow"/>
      <family val="2"/>
      <scheme val="minor"/>
    </font>
    <font>
      <sz val="9"/>
      <color indexed="8"/>
      <name val="Calibri"/>
      <family val="2"/>
    </font>
    <font>
      <b/>
      <sz val="14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2" fillId="0" borderId="0" xfId="2" applyFont="1" applyAlignment="1">
      <alignment horizontal="center"/>
    </xf>
    <xf numFmtId="0" fontId="3" fillId="0" borderId="0" xfId="2" applyAlignment="1">
      <alignment horizontal="center"/>
    </xf>
    <xf numFmtId="0" fontId="2" fillId="2" borderId="4" xfId="3" applyFont="1" applyFill="1" applyBorder="1" applyAlignment="1">
      <alignment horizontal="center"/>
    </xf>
    <xf numFmtId="0" fontId="2" fillId="0" borderId="5" xfId="3" applyFont="1" applyBorder="1" applyAlignment="1">
      <alignment wrapText="1"/>
    </xf>
    <xf numFmtId="0" fontId="2" fillId="0" borderId="5" xfId="3" applyFont="1" applyBorder="1" applyAlignment="1">
      <alignment horizontal="right" wrapText="1"/>
    </xf>
    <xf numFmtId="0" fontId="3" fillId="0" borderId="0" xfId="3"/>
    <xf numFmtId="0" fontId="4" fillId="2" borderId="4" xfId="3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left"/>
    </xf>
    <xf numFmtId="0" fontId="2" fillId="2" borderId="6" xfId="1" applyFont="1" applyFill="1" applyBorder="1" applyAlignment="1">
      <alignment horizontal="center"/>
    </xf>
    <xf numFmtId="0" fontId="4" fillId="2" borderId="6" xfId="2" applyFont="1" applyFill="1" applyBorder="1" applyAlignment="1">
      <alignment horizontal="center" textRotation="90" wrapText="1"/>
    </xf>
    <xf numFmtId="0" fontId="4" fillId="2" borderId="6" xfId="1" applyFont="1" applyFill="1" applyBorder="1" applyAlignment="1">
      <alignment horizontal="center" textRotation="90" wrapText="1"/>
    </xf>
    <xf numFmtId="0" fontId="5" fillId="2" borderId="6" xfId="1" applyFont="1" applyFill="1" applyBorder="1" applyAlignment="1">
      <alignment horizontal="center" textRotation="90" wrapText="1"/>
    </xf>
    <xf numFmtId="0" fontId="1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10" fontId="0" fillId="0" borderId="6" xfId="0" applyNumberFormat="1" applyBorder="1" applyAlignment="1">
      <alignment horizontal="center"/>
    </xf>
    <xf numFmtId="0" fontId="0" fillId="0" borderId="6" xfId="0" applyBorder="1"/>
    <xf numFmtId="0" fontId="1" fillId="3" borderId="6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10" fontId="0" fillId="3" borderId="6" xfId="0" applyNumberForma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10" fillId="0" borderId="0" xfId="0" applyFont="1"/>
    <xf numFmtId="0" fontId="9" fillId="0" borderId="0" xfId="0" applyFont="1"/>
    <xf numFmtId="0" fontId="11" fillId="3" borderId="6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2" fillId="2" borderId="6" xfId="1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3" fillId="4" borderId="0" xfId="0" applyFont="1" applyFill="1" applyAlignment="1">
      <alignment horizontal="center"/>
    </xf>
    <xf numFmtId="0" fontId="13" fillId="0" borderId="0" xfId="0" applyFont="1" applyFill="1"/>
  </cellXfs>
  <cellStyles count="4">
    <cellStyle name="Normal" xfId="0" builtinId="0"/>
    <cellStyle name="Normal_Sheet1" xfId="1" xr:uid="{00000000-0005-0000-0000-000001000000}"/>
    <cellStyle name="Normal_Sheet2" xfId="2" xr:uid="{00000000-0005-0000-0000-000002000000}"/>
    <cellStyle name="Normal_Sheet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0</xdr:row>
      <xdr:rowOff>19050</xdr:rowOff>
    </xdr:from>
    <xdr:to>
      <xdr:col>34</xdr:col>
      <xdr:colOff>65913</xdr:colOff>
      <xdr:row>9</xdr:row>
      <xdr:rowOff>87630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2F7BBF-9456-4D51-A060-158AE515B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4625" y="19050"/>
          <a:ext cx="7562088" cy="178308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0</xdr:row>
      <xdr:rowOff>133350</xdr:rowOff>
    </xdr:from>
    <xdr:to>
      <xdr:col>3</xdr:col>
      <xdr:colOff>353949</xdr:colOff>
      <xdr:row>8</xdr:row>
      <xdr:rowOff>163830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4CECDCB-1B3C-48C3-8C2A-32A2DDB77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33350"/>
          <a:ext cx="1563624" cy="1554480"/>
        </a:xfrm>
        <a:prstGeom prst="rect">
          <a:avLst/>
        </a:prstGeom>
      </xdr:spPr>
    </xdr:pic>
    <xdr:clientData/>
  </xdr:twoCellAnchor>
  <xdr:twoCellAnchor editAs="oneCell">
    <xdr:from>
      <xdr:col>35</xdr:col>
      <xdr:colOff>476250</xdr:colOff>
      <xdr:row>0</xdr:row>
      <xdr:rowOff>104775</xdr:rowOff>
    </xdr:from>
    <xdr:to>
      <xdr:col>37</xdr:col>
      <xdr:colOff>582549</xdr:colOff>
      <xdr:row>8</xdr:row>
      <xdr:rowOff>135255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287DB7D-5B25-C4A9-34DC-30E312CCC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9900" y="104775"/>
          <a:ext cx="1563624" cy="15544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200025</xdr:colOff>
      <xdr:row>10</xdr:row>
      <xdr:rowOff>57150</xdr:rowOff>
    </xdr:from>
    <xdr:to>
      <xdr:col>16</xdr:col>
      <xdr:colOff>400929</xdr:colOff>
      <xdr:row>21</xdr:row>
      <xdr:rowOff>28863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6EBC66-4EAB-4F30-BBEA-529379346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7625" y="3686175"/>
          <a:ext cx="6296904" cy="20672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0:AQ19"/>
  <sheetViews>
    <sheetView tabSelected="1" workbookViewId="0">
      <selection activeCell="B14" sqref="B14"/>
    </sheetView>
  </sheetViews>
  <sheetFormatPr defaultColWidth="5.140625" defaultRowHeight="15" x14ac:dyDescent="0.25"/>
  <cols>
    <col min="1" max="1" width="5" bestFit="1" customWidth="1"/>
    <col min="2" max="2" width="8.85546875" bestFit="1" customWidth="1"/>
    <col min="3" max="3" width="7" style="1" bestFit="1" customWidth="1"/>
    <col min="4" max="4" width="18.7109375" style="28" bestFit="1" customWidth="1"/>
    <col min="5" max="5" width="8.85546875" bestFit="1" customWidth="1"/>
    <col min="6" max="24" width="3" bestFit="1" customWidth="1"/>
    <col min="25" max="25" width="3.7109375" bestFit="1" customWidth="1"/>
    <col min="26" max="26" width="4.28515625" customWidth="1"/>
    <col min="27" max="27" width="4.28515625" style="2" customWidth="1"/>
    <col min="28" max="32" width="4.28515625" customWidth="1"/>
    <col min="33" max="33" width="6.5703125" bestFit="1" customWidth="1"/>
    <col min="34" max="34" width="7.42578125" bestFit="1" customWidth="1"/>
    <col min="35" max="35" width="7.42578125" style="1" bestFit="1" customWidth="1"/>
    <col min="36" max="36" width="10.5703125" style="1" bestFit="1" customWidth="1"/>
    <col min="37" max="37" width="11.28515625" style="1" bestFit="1" customWidth="1"/>
    <col min="38" max="38" width="11" style="1" bestFit="1" customWidth="1"/>
    <col min="39" max="40" width="5.140625" style="1"/>
  </cols>
  <sheetData>
    <row r="10" spans="1:43" s="4" customFormat="1" ht="35.25" customHeight="1" x14ac:dyDescent="0.45">
      <c r="A10" s="36" t="s">
        <v>57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"/>
      <c r="AN10" s="3"/>
      <c r="AO10" s="3"/>
      <c r="AP10" s="3"/>
      <c r="AQ10" s="3"/>
    </row>
    <row r="11" spans="1:43" s="4" customFormat="1" ht="23.25" x14ac:dyDescent="0.35">
      <c r="A11" s="37" t="s">
        <v>62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6"/>
      <c r="AN11" s="6"/>
      <c r="AO11" s="6"/>
      <c r="AP11" s="6"/>
      <c r="AQ11" s="6"/>
    </row>
    <row r="12" spans="1:43" s="4" customFormat="1" ht="23.25" x14ac:dyDescent="0.35">
      <c r="A12" s="38" t="s">
        <v>64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1"/>
      <c r="AN12" s="31"/>
      <c r="AO12" s="31"/>
      <c r="AP12" s="31"/>
      <c r="AQ12" s="6"/>
    </row>
    <row r="13" spans="1:43" ht="15.75" customHeight="1" x14ac:dyDescent="0.3">
      <c r="A13" s="45" t="s">
        <v>74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6"/>
      <c r="AN13" s="46"/>
      <c r="AO13" s="46"/>
    </row>
    <row r="14" spans="1:43" s="4" customFormat="1" ht="24" thickBot="1" x14ac:dyDescent="0.4">
      <c r="B14" s="7"/>
      <c r="C14" s="7"/>
      <c r="D14" s="2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6"/>
      <c r="AB14" s="6"/>
      <c r="AC14" s="6"/>
      <c r="AD14" s="6"/>
      <c r="AE14" s="6"/>
      <c r="AF14" s="5"/>
      <c r="AG14" s="5"/>
      <c r="AH14" s="5"/>
      <c r="AI14" s="6"/>
      <c r="AJ14" s="6"/>
      <c r="AK14" s="6"/>
      <c r="AL14" s="6"/>
      <c r="AM14" s="6"/>
      <c r="AN14" s="6"/>
      <c r="AO14" s="6"/>
      <c r="AP14" s="6"/>
      <c r="AQ14" s="6"/>
    </row>
    <row r="15" spans="1:43" s="4" customFormat="1" ht="26.25" thickBot="1" x14ac:dyDescent="0.4">
      <c r="A15" s="39" t="s">
        <v>63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1"/>
      <c r="AM15" s="30"/>
      <c r="AN15" s="30"/>
      <c r="AO15" s="30"/>
      <c r="AP15" s="30"/>
    </row>
    <row r="16" spans="1:43" ht="15.75" thickBot="1" x14ac:dyDescent="0.3">
      <c r="AA16"/>
      <c r="AC16" s="2"/>
      <c r="AI16"/>
      <c r="AJ16"/>
      <c r="AO16" s="1"/>
      <c r="AP16" s="1"/>
    </row>
    <row r="17" spans="1:41" ht="15.75" thickBot="1" x14ac:dyDescent="0.3">
      <c r="Z17" s="42" t="s">
        <v>65</v>
      </c>
      <c r="AA17" s="43"/>
      <c r="AB17" s="43"/>
      <c r="AC17" s="43"/>
      <c r="AD17" s="43"/>
      <c r="AE17" s="43"/>
      <c r="AF17" s="44"/>
      <c r="AG17" s="34"/>
      <c r="AO17" s="1"/>
    </row>
    <row r="18" spans="1:41" ht="102" customHeight="1" x14ac:dyDescent="0.25">
      <c r="A18" s="35" t="s">
        <v>56</v>
      </c>
      <c r="B18" s="15" t="s">
        <v>1</v>
      </c>
      <c r="C18" s="16" t="s">
        <v>0</v>
      </c>
      <c r="D18" s="15" t="s">
        <v>2</v>
      </c>
      <c r="E18" s="32" t="s">
        <v>18</v>
      </c>
      <c r="F18" s="18" t="s">
        <v>66</v>
      </c>
      <c r="G18" s="18" t="s">
        <v>66</v>
      </c>
      <c r="H18" s="18" t="s">
        <v>67</v>
      </c>
      <c r="I18" s="18" t="s">
        <v>67</v>
      </c>
      <c r="J18" s="18" t="s">
        <v>68</v>
      </c>
      <c r="K18" s="18" t="s">
        <v>68</v>
      </c>
      <c r="L18" s="18" t="s">
        <v>69</v>
      </c>
      <c r="M18" s="18" t="s">
        <v>69</v>
      </c>
      <c r="N18" s="17" t="s">
        <v>70</v>
      </c>
      <c r="O18" s="17" t="s">
        <v>70</v>
      </c>
      <c r="P18" s="17" t="s">
        <v>71</v>
      </c>
      <c r="Q18" s="17" t="s">
        <v>71</v>
      </c>
      <c r="R18" s="17" t="s">
        <v>72</v>
      </c>
      <c r="S18" s="17" t="s">
        <v>72</v>
      </c>
      <c r="T18" s="17" t="s">
        <v>55</v>
      </c>
      <c r="U18" s="17" t="s">
        <v>55</v>
      </c>
      <c r="V18" s="17" t="s">
        <v>55</v>
      </c>
      <c r="W18" s="17" t="s">
        <v>73</v>
      </c>
      <c r="X18" s="17" t="s">
        <v>73</v>
      </c>
      <c r="Y18" s="19" t="s">
        <v>13</v>
      </c>
      <c r="Z18" s="33">
        <v>1</v>
      </c>
      <c r="AA18" s="33">
        <v>2</v>
      </c>
      <c r="AB18" s="33">
        <v>3</v>
      </c>
      <c r="AC18" s="33">
        <v>4</v>
      </c>
      <c r="AD18" s="33">
        <v>5</v>
      </c>
      <c r="AE18" s="33">
        <v>6</v>
      </c>
      <c r="AF18" s="33">
        <v>7</v>
      </c>
      <c r="AG18" s="33" t="s">
        <v>14</v>
      </c>
      <c r="AH18" s="20" t="s">
        <v>15</v>
      </c>
      <c r="AI18" s="20" t="s">
        <v>16</v>
      </c>
      <c r="AJ18" s="20" t="s">
        <v>17</v>
      </c>
      <c r="AK18" s="24" t="s">
        <v>54</v>
      </c>
      <c r="AL18" s="24" t="s">
        <v>18</v>
      </c>
      <c r="AM18"/>
      <c r="AN18"/>
    </row>
    <row r="19" spans="1:41" x14ac:dyDescent="0.25">
      <c r="A19" s="23" t="s">
        <v>58</v>
      </c>
      <c r="B19" s="21">
        <v>6427</v>
      </c>
      <c r="C19" s="21" t="s">
        <v>60</v>
      </c>
      <c r="D19" s="29" t="s">
        <v>61</v>
      </c>
      <c r="E19" s="25" t="s">
        <v>59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0">
        <f>COUNT(F19:X19)</f>
        <v>0</v>
      </c>
      <c r="Z19" s="21" t="str">
        <f>IF(ISERROR(LARGE($F19:$X19,1)),"",LARGE($F19:$X19,1))</f>
        <v/>
      </c>
      <c r="AA19" s="21" t="str">
        <f>IF(ISERROR(LARGE($F19:$X19,2)),"",LARGE($F19:$X19,2))</f>
        <v/>
      </c>
      <c r="AB19" s="21" t="str">
        <f>IF(ISERROR(LARGE($F19:$X19,3)),"",LARGE($F19:$X19,3))</f>
        <v/>
      </c>
      <c r="AC19" s="21" t="str">
        <f>IF(ISERROR(LARGE($F19:$X19,4)),"",LARGE($F19:$X19,4))</f>
        <v/>
      </c>
      <c r="AD19" s="21" t="str">
        <f>IF(ISERROR(LARGE($F19:$X19,5)),"",LARGE($F19:$X19,5))</f>
        <v/>
      </c>
      <c r="AE19" s="21" t="str">
        <f>IF(ISERROR(LARGE($F19:$X19,6)),"",LARGE($F19:$X19,6))</f>
        <v/>
      </c>
      <c r="AF19" s="21" t="str">
        <f>IF(ISERROR(LARGE($F19:$X19,7)),"",LARGE($F19:$X19,7))</f>
        <v/>
      </c>
      <c r="AG19" s="21">
        <f>SUM(Z19:AF19)</f>
        <v>0</v>
      </c>
      <c r="AH19" s="22" t="e">
        <f>AG19/(COUNT(Z19:AF19))/100</f>
        <v>#DIV/0!</v>
      </c>
      <c r="AI19" s="21">
        <v>1</v>
      </c>
      <c r="AJ19" s="21"/>
      <c r="AK19" s="26">
        <v>0.94</v>
      </c>
      <c r="AL19" s="25" t="s">
        <v>59</v>
      </c>
      <c r="AM19"/>
      <c r="AN19"/>
    </row>
  </sheetData>
  <mergeCells count="6">
    <mergeCell ref="A10:AL10"/>
    <mergeCell ref="A11:AL11"/>
    <mergeCell ref="A12:AL12"/>
    <mergeCell ref="A15:AL15"/>
    <mergeCell ref="Z17:AF17"/>
    <mergeCell ref="A13:AL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4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5:AA20"/>
  <sheetViews>
    <sheetView workbookViewId="0">
      <selection activeCell="F25" sqref="F25"/>
    </sheetView>
  </sheetViews>
  <sheetFormatPr defaultRowHeight="15" x14ac:dyDescent="0.25"/>
  <sheetData>
    <row r="5" spans="4:27" ht="135.75" x14ac:dyDescent="0.25">
      <c r="D5" s="10" t="s">
        <v>0</v>
      </c>
      <c r="E5" s="10" t="s">
        <v>1</v>
      </c>
      <c r="F5" s="10" t="s">
        <v>2</v>
      </c>
      <c r="G5" s="14" t="s">
        <v>22</v>
      </c>
      <c r="H5" s="14" t="s">
        <v>31</v>
      </c>
      <c r="I5" s="14" t="s">
        <v>19</v>
      </c>
      <c r="J5" s="14" t="s">
        <v>28</v>
      </c>
      <c r="K5" s="14" t="s">
        <v>51</v>
      </c>
      <c r="L5" s="14" t="s">
        <v>52</v>
      </c>
      <c r="M5" s="14" t="s">
        <v>24</v>
      </c>
      <c r="N5" s="14" t="s">
        <v>33</v>
      </c>
      <c r="O5" s="14" t="s">
        <v>23</v>
      </c>
      <c r="P5" s="14" t="s">
        <v>32</v>
      </c>
      <c r="Q5" s="14" t="s">
        <v>27</v>
      </c>
      <c r="R5" s="14" t="s">
        <v>36</v>
      </c>
      <c r="S5" s="14" t="s">
        <v>53</v>
      </c>
      <c r="T5" s="14" t="s">
        <v>20</v>
      </c>
      <c r="U5" s="14" t="s">
        <v>29</v>
      </c>
      <c r="V5" s="14" t="s">
        <v>25</v>
      </c>
      <c r="W5" s="14" t="s">
        <v>34</v>
      </c>
      <c r="X5" s="14" t="s">
        <v>21</v>
      </c>
      <c r="Y5" s="14" t="s">
        <v>30</v>
      </c>
      <c r="Z5" s="14" t="s">
        <v>26</v>
      </c>
      <c r="AA5" s="14" t="s">
        <v>35</v>
      </c>
    </row>
    <row r="6" spans="4:27" ht="30" x14ac:dyDescent="0.25">
      <c r="D6" s="11" t="s">
        <v>37</v>
      </c>
      <c r="E6" s="12">
        <v>311</v>
      </c>
      <c r="F6" s="11" t="s">
        <v>38</v>
      </c>
      <c r="G6" s="13"/>
      <c r="H6" s="13"/>
      <c r="I6" s="13"/>
      <c r="J6" s="13"/>
      <c r="K6" s="12">
        <v>87</v>
      </c>
      <c r="L6" s="12">
        <v>91</v>
      </c>
      <c r="M6" s="13"/>
      <c r="N6" s="13"/>
      <c r="O6" s="13"/>
      <c r="P6" s="13"/>
      <c r="Q6" s="12">
        <v>87</v>
      </c>
      <c r="R6" s="12">
        <v>88</v>
      </c>
      <c r="S6" s="9">
        <v>84</v>
      </c>
      <c r="T6" s="12">
        <v>72</v>
      </c>
      <c r="U6" s="12">
        <v>57</v>
      </c>
      <c r="V6" s="13"/>
      <c r="W6" s="13"/>
      <c r="X6" s="13"/>
      <c r="Y6" s="13"/>
      <c r="Z6" s="13"/>
      <c r="AA6" s="13"/>
    </row>
    <row r="7" spans="4:27" x14ac:dyDescent="0.25">
      <c r="D7" s="11" t="s">
        <v>3</v>
      </c>
      <c r="E7" s="12">
        <v>1660</v>
      </c>
      <c r="F7" s="11" t="s">
        <v>4</v>
      </c>
      <c r="G7" s="12">
        <v>93</v>
      </c>
      <c r="H7" s="12">
        <v>88</v>
      </c>
      <c r="I7" s="12">
        <v>96</v>
      </c>
      <c r="J7" s="12">
        <v>97</v>
      </c>
      <c r="K7" s="12">
        <v>91</v>
      </c>
      <c r="L7" s="12">
        <v>91</v>
      </c>
      <c r="M7" s="12">
        <v>92</v>
      </c>
      <c r="N7" s="12">
        <v>94</v>
      </c>
      <c r="O7" s="13"/>
      <c r="P7" s="13"/>
      <c r="Q7" s="12">
        <v>93</v>
      </c>
      <c r="R7" s="12">
        <v>97</v>
      </c>
      <c r="S7" s="8">
        <v>92</v>
      </c>
      <c r="T7" s="13"/>
      <c r="U7" s="13"/>
      <c r="V7" s="12">
        <v>80</v>
      </c>
      <c r="W7" s="12">
        <v>76</v>
      </c>
      <c r="X7" s="13"/>
      <c r="Y7" s="13"/>
      <c r="Z7" s="12">
        <v>93</v>
      </c>
      <c r="AA7" s="12">
        <v>91</v>
      </c>
    </row>
    <row r="8" spans="4:27" x14ac:dyDescent="0.25">
      <c r="D8" s="11" t="s">
        <v>5</v>
      </c>
      <c r="E8" s="12">
        <v>2269</v>
      </c>
      <c r="F8" s="11" t="s">
        <v>6</v>
      </c>
      <c r="G8" s="12">
        <v>95</v>
      </c>
      <c r="H8" s="12">
        <v>91</v>
      </c>
      <c r="I8" s="12">
        <v>93</v>
      </c>
      <c r="J8" s="12">
        <v>96</v>
      </c>
      <c r="K8" s="12">
        <v>94</v>
      </c>
      <c r="L8" s="12">
        <v>94</v>
      </c>
      <c r="M8" s="12">
        <v>92</v>
      </c>
      <c r="N8" s="12">
        <v>93</v>
      </c>
      <c r="O8" s="13"/>
      <c r="P8" s="13"/>
      <c r="Q8" s="12">
        <v>87</v>
      </c>
      <c r="R8" s="12">
        <v>93</v>
      </c>
      <c r="S8" s="9"/>
      <c r="T8" s="13"/>
      <c r="U8" s="13"/>
      <c r="V8" s="12">
        <v>85</v>
      </c>
      <c r="W8" s="12">
        <v>80</v>
      </c>
      <c r="X8" s="12">
        <v>93</v>
      </c>
      <c r="Y8" s="12">
        <v>96</v>
      </c>
      <c r="Z8" s="13"/>
      <c r="AA8" s="13"/>
    </row>
    <row r="9" spans="4:27" x14ac:dyDescent="0.25">
      <c r="D9" s="11" t="s">
        <v>7</v>
      </c>
      <c r="E9" s="12">
        <v>3351</v>
      </c>
      <c r="F9" s="11" t="s">
        <v>8</v>
      </c>
      <c r="G9" s="13"/>
      <c r="H9" s="13"/>
      <c r="I9" s="12">
        <v>77</v>
      </c>
      <c r="J9" s="12">
        <v>81</v>
      </c>
      <c r="K9" s="12">
        <v>77</v>
      </c>
      <c r="L9" s="12">
        <v>77</v>
      </c>
      <c r="M9" s="12">
        <v>69</v>
      </c>
      <c r="N9" s="12">
        <v>81</v>
      </c>
      <c r="O9" s="12">
        <v>69</v>
      </c>
      <c r="P9" s="12">
        <v>71</v>
      </c>
      <c r="Q9" s="12">
        <v>87</v>
      </c>
      <c r="R9" s="12">
        <v>85</v>
      </c>
      <c r="S9" s="8">
        <v>80</v>
      </c>
      <c r="T9" s="13"/>
      <c r="U9" s="13"/>
      <c r="V9" s="12">
        <v>77</v>
      </c>
      <c r="W9" s="12">
        <v>71</v>
      </c>
      <c r="X9" s="12">
        <v>86</v>
      </c>
      <c r="Y9" s="12">
        <v>87</v>
      </c>
      <c r="Z9" s="12">
        <v>86</v>
      </c>
      <c r="AA9" s="12">
        <v>86</v>
      </c>
    </row>
    <row r="10" spans="4:27" x14ac:dyDescent="0.25">
      <c r="D10" s="11" t="s">
        <v>39</v>
      </c>
      <c r="E10" s="12">
        <v>3713</v>
      </c>
      <c r="F10" s="11" t="s">
        <v>40</v>
      </c>
      <c r="G10" s="13"/>
      <c r="H10" s="13"/>
      <c r="I10" s="12">
        <v>83</v>
      </c>
      <c r="J10" s="12">
        <v>0</v>
      </c>
      <c r="K10" s="12">
        <v>79</v>
      </c>
      <c r="L10" s="12">
        <v>79</v>
      </c>
      <c r="M10" s="12">
        <v>80</v>
      </c>
      <c r="N10" s="12">
        <v>76</v>
      </c>
      <c r="O10" s="12">
        <v>81</v>
      </c>
      <c r="P10" s="12">
        <v>83</v>
      </c>
      <c r="Q10" s="12">
        <v>81</v>
      </c>
      <c r="R10" s="12">
        <v>81</v>
      </c>
      <c r="S10" s="8">
        <v>84</v>
      </c>
      <c r="T10" s="12">
        <v>57</v>
      </c>
      <c r="U10" s="12">
        <v>73</v>
      </c>
      <c r="V10" s="12">
        <v>77</v>
      </c>
      <c r="W10" s="12">
        <v>66</v>
      </c>
      <c r="X10" s="12">
        <v>89</v>
      </c>
      <c r="Y10" s="12">
        <v>89</v>
      </c>
      <c r="Z10" s="12">
        <v>73</v>
      </c>
      <c r="AA10" s="12">
        <v>86</v>
      </c>
    </row>
    <row r="11" spans="4:27" x14ac:dyDescent="0.25">
      <c r="D11" s="11" t="s">
        <v>41</v>
      </c>
      <c r="E11" s="12">
        <v>3984</v>
      </c>
      <c r="F11" s="11" t="s">
        <v>42</v>
      </c>
      <c r="G11" s="12">
        <v>95</v>
      </c>
      <c r="H11" s="12">
        <v>94</v>
      </c>
      <c r="I11" s="12">
        <v>94</v>
      </c>
      <c r="J11" s="12">
        <v>92</v>
      </c>
      <c r="K11" s="12">
        <v>93</v>
      </c>
      <c r="L11" s="12">
        <v>90</v>
      </c>
      <c r="M11" s="13"/>
      <c r="N11" s="13"/>
      <c r="O11" s="13"/>
      <c r="P11" s="13"/>
      <c r="Q11" s="12">
        <v>94</v>
      </c>
      <c r="R11" s="12">
        <v>90</v>
      </c>
      <c r="S11" s="9"/>
      <c r="T11" s="13"/>
      <c r="U11" s="13"/>
      <c r="V11" s="13"/>
      <c r="W11" s="13"/>
      <c r="X11" s="13"/>
      <c r="Y11" s="13"/>
      <c r="Z11" s="12">
        <v>76</v>
      </c>
      <c r="AA11" s="12">
        <v>0</v>
      </c>
    </row>
    <row r="12" spans="4:27" x14ac:dyDescent="0.25">
      <c r="D12" s="11" t="s">
        <v>12</v>
      </c>
      <c r="E12" s="12">
        <v>4518</v>
      </c>
      <c r="F12" s="11" t="s">
        <v>43</v>
      </c>
      <c r="G12" s="12">
        <v>94</v>
      </c>
      <c r="H12" s="12">
        <v>91</v>
      </c>
      <c r="I12" s="12">
        <v>96</v>
      </c>
      <c r="J12" s="12">
        <v>96</v>
      </c>
      <c r="K12" s="12">
        <v>94</v>
      </c>
      <c r="L12" s="12">
        <v>90</v>
      </c>
      <c r="M12" s="13"/>
      <c r="N12" s="13"/>
      <c r="O12" s="12">
        <v>88</v>
      </c>
      <c r="P12" s="12">
        <v>0</v>
      </c>
      <c r="Q12" s="12">
        <v>93</v>
      </c>
      <c r="R12" s="12">
        <v>91</v>
      </c>
      <c r="S12" s="9"/>
      <c r="T12" s="13"/>
      <c r="U12" s="13"/>
      <c r="V12" s="13"/>
      <c r="W12" s="13"/>
      <c r="X12" s="13"/>
      <c r="Y12" s="13"/>
      <c r="Z12" s="12">
        <v>91</v>
      </c>
      <c r="AA12" s="12">
        <v>0</v>
      </c>
    </row>
    <row r="13" spans="4:27" x14ac:dyDescent="0.25">
      <c r="D13" s="11" t="s">
        <v>44</v>
      </c>
      <c r="E13" s="12">
        <v>6085</v>
      </c>
      <c r="F13" s="11" t="s">
        <v>45</v>
      </c>
      <c r="G13" s="12">
        <v>94</v>
      </c>
      <c r="H13" s="12">
        <v>96</v>
      </c>
      <c r="I13" s="12">
        <v>96</v>
      </c>
      <c r="J13" s="12">
        <v>95</v>
      </c>
      <c r="K13" s="12">
        <v>94</v>
      </c>
      <c r="L13" s="12">
        <v>89</v>
      </c>
      <c r="M13" s="13"/>
      <c r="N13" s="13"/>
      <c r="O13" s="12">
        <v>90</v>
      </c>
      <c r="P13" s="12">
        <v>82</v>
      </c>
      <c r="Q13" s="12">
        <v>92</v>
      </c>
      <c r="R13" s="12">
        <v>94</v>
      </c>
      <c r="S13" s="8">
        <v>92</v>
      </c>
      <c r="T13" s="13"/>
      <c r="U13" s="13"/>
      <c r="V13" s="13"/>
      <c r="W13" s="13"/>
      <c r="X13" s="13"/>
      <c r="Y13" s="13"/>
      <c r="Z13" s="12">
        <v>92</v>
      </c>
      <c r="AA13" s="12">
        <v>88</v>
      </c>
    </row>
    <row r="14" spans="4:27" x14ac:dyDescent="0.25">
      <c r="D14" s="11" t="s">
        <v>46</v>
      </c>
      <c r="E14" s="12">
        <v>6190</v>
      </c>
      <c r="F14" s="11" t="s">
        <v>6</v>
      </c>
      <c r="G14" s="12">
        <v>92</v>
      </c>
      <c r="H14" s="12">
        <v>0</v>
      </c>
      <c r="I14" s="12">
        <v>90</v>
      </c>
      <c r="J14" s="12">
        <v>96</v>
      </c>
      <c r="K14" s="12">
        <v>95</v>
      </c>
      <c r="L14" s="12">
        <v>99</v>
      </c>
      <c r="M14" s="12">
        <v>90</v>
      </c>
      <c r="N14" s="12">
        <v>90</v>
      </c>
      <c r="O14" s="13"/>
      <c r="P14" s="13"/>
      <c r="Q14" s="12">
        <v>95</v>
      </c>
      <c r="R14" s="12">
        <v>97</v>
      </c>
      <c r="S14" s="8"/>
      <c r="T14" s="13"/>
      <c r="U14" s="13"/>
      <c r="V14" s="13"/>
      <c r="W14" s="13"/>
      <c r="X14" s="12">
        <v>95</v>
      </c>
      <c r="Y14" s="12">
        <v>0</v>
      </c>
      <c r="Z14" s="13"/>
      <c r="AA14" s="13"/>
    </row>
    <row r="15" spans="4:27" x14ac:dyDescent="0.25">
      <c r="D15" s="11" t="s">
        <v>47</v>
      </c>
      <c r="E15" s="12">
        <v>6286</v>
      </c>
      <c r="F15" s="11" t="s">
        <v>45</v>
      </c>
      <c r="G15" s="12">
        <v>93</v>
      </c>
      <c r="H15" s="12">
        <v>0</v>
      </c>
      <c r="I15" s="12">
        <v>91</v>
      </c>
      <c r="J15" s="12">
        <v>96</v>
      </c>
      <c r="K15" s="13"/>
      <c r="L15" s="13"/>
      <c r="M15" s="13"/>
      <c r="N15" s="13"/>
      <c r="O15" s="13"/>
      <c r="P15" s="13"/>
      <c r="Q15" s="13"/>
      <c r="R15" s="13"/>
      <c r="S15" s="9"/>
      <c r="T15" s="12">
        <v>74</v>
      </c>
      <c r="U15" s="12">
        <v>68</v>
      </c>
      <c r="V15" s="12">
        <v>79</v>
      </c>
      <c r="W15" s="12">
        <v>86</v>
      </c>
      <c r="X15" s="12">
        <v>91</v>
      </c>
      <c r="Y15" s="12">
        <v>86</v>
      </c>
      <c r="Z15" s="12">
        <v>83</v>
      </c>
      <c r="AA15" s="12">
        <v>82</v>
      </c>
    </row>
    <row r="16" spans="4:27" x14ac:dyDescent="0.25">
      <c r="D16" s="11" t="s">
        <v>48</v>
      </c>
      <c r="E16" s="12">
        <v>6345</v>
      </c>
      <c r="F16" s="11" t="s">
        <v>49</v>
      </c>
      <c r="G16" s="12">
        <v>79</v>
      </c>
      <c r="H16" s="12">
        <v>86</v>
      </c>
      <c r="I16" s="12">
        <v>87</v>
      </c>
      <c r="J16" s="12">
        <v>85</v>
      </c>
      <c r="K16" s="12">
        <v>86</v>
      </c>
      <c r="L16" s="12">
        <v>88</v>
      </c>
      <c r="M16" s="12">
        <v>85</v>
      </c>
      <c r="N16" s="12">
        <v>85</v>
      </c>
      <c r="O16" s="12">
        <v>73</v>
      </c>
      <c r="P16" s="12">
        <v>67</v>
      </c>
      <c r="Q16" s="12">
        <v>79</v>
      </c>
      <c r="R16" s="12">
        <v>76</v>
      </c>
      <c r="S16" s="9">
        <v>76</v>
      </c>
      <c r="T16" s="13"/>
      <c r="U16" s="13"/>
      <c r="V16" s="13"/>
      <c r="W16" s="13"/>
      <c r="X16" s="12">
        <v>73</v>
      </c>
      <c r="Y16" s="12">
        <v>64</v>
      </c>
      <c r="Z16" s="13"/>
      <c r="AA16" s="13"/>
    </row>
    <row r="17" spans="4:27" x14ac:dyDescent="0.25">
      <c r="D17" s="11" t="s">
        <v>50</v>
      </c>
      <c r="E17" s="12">
        <v>6409</v>
      </c>
      <c r="F17" s="11" t="s">
        <v>45</v>
      </c>
      <c r="G17" s="12">
        <v>90</v>
      </c>
      <c r="H17" s="12">
        <v>92</v>
      </c>
      <c r="I17" s="12">
        <v>95</v>
      </c>
      <c r="J17" s="12">
        <v>97</v>
      </c>
      <c r="K17" s="12">
        <v>90</v>
      </c>
      <c r="L17" s="12">
        <v>91</v>
      </c>
      <c r="M17" s="13"/>
      <c r="N17" s="13"/>
      <c r="O17" s="12">
        <v>81</v>
      </c>
      <c r="P17" s="12">
        <v>81</v>
      </c>
      <c r="Q17" s="12">
        <v>85</v>
      </c>
      <c r="R17" s="12">
        <v>92</v>
      </c>
      <c r="S17" s="9">
        <v>88</v>
      </c>
      <c r="T17" s="13"/>
      <c r="U17" s="13"/>
      <c r="V17" s="13"/>
      <c r="W17" s="13"/>
      <c r="X17" s="13"/>
      <c r="Y17" s="13"/>
      <c r="Z17" s="13"/>
      <c r="AA17" s="13"/>
    </row>
    <row r="18" spans="4:27" x14ac:dyDescent="0.25">
      <c r="D18" s="11" t="s">
        <v>9</v>
      </c>
      <c r="E18" s="12">
        <v>6459</v>
      </c>
      <c r="F18" s="11" t="s">
        <v>10</v>
      </c>
      <c r="G18" s="12">
        <v>81</v>
      </c>
      <c r="H18" s="12">
        <v>96</v>
      </c>
      <c r="I18" s="12">
        <v>88</v>
      </c>
      <c r="J18" s="12">
        <v>90</v>
      </c>
      <c r="K18" s="12">
        <v>95</v>
      </c>
      <c r="L18" s="12">
        <v>86</v>
      </c>
      <c r="M18" s="12">
        <v>89</v>
      </c>
      <c r="N18" s="12">
        <v>93</v>
      </c>
      <c r="O18" s="12">
        <v>76</v>
      </c>
      <c r="P18" s="12">
        <v>85</v>
      </c>
      <c r="Q18" s="12">
        <v>74</v>
      </c>
      <c r="R18" s="12">
        <v>76</v>
      </c>
      <c r="S18" s="9">
        <v>91</v>
      </c>
      <c r="T18" s="13"/>
      <c r="U18" s="13"/>
      <c r="V18" s="12">
        <v>81</v>
      </c>
      <c r="W18" s="12">
        <v>78</v>
      </c>
      <c r="X18" s="12">
        <v>88</v>
      </c>
      <c r="Y18" s="12">
        <v>96</v>
      </c>
      <c r="Z18" s="12">
        <v>92</v>
      </c>
      <c r="AA18" s="12">
        <v>0</v>
      </c>
    </row>
    <row r="19" spans="4:27" x14ac:dyDescent="0.25">
      <c r="D19" s="11" t="s">
        <v>11</v>
      </c>
      <c r="E19" s="12">
        <v>6460</v>
      </c>
      <c r="F19" s="11" t="s">
        <v>10</v>
      </c>
      <c r="G19" s="12">
        <v>83</v>
      </c>
      <c r="H19" s="12">
        <v>87</v>
      </c>
      <c r="I19" s="12">
        <v>83</v>
      </c>
      <c r="J19" s="12">
        <v>88</v>
      </c>
      <c r="K19" s="12">
        <v>82</v>
      </c>
      <c r="L19" s="12">
        <v>92</v>
      </c>
      <c r="M19" s="12">
        <v>76</v>
      </c>
      <c r="N19" s="12">
        <v>83</v>
      </c>
      <c r="O19" s="12">
        <v>67</v>
      </c>
      <c r="P19" s="12">
        <v>83</v>
      </c>
      <c r="Q19" s="12">
        <v>89</v>
      </c>
      <c r="R19" s="12">
        <v>86</v>
      </c>
      <c r="S19" s="9">
        <v>79</v>
      </c>
      <c r="T19" s="12">
        <v>56</v>
      </c>
      <c r="U19" s="12">
        <v>64</v>
      </c>
      <c r="V19" s="12">
        <v>77</v>
      </c>
      <c r="W19" s="12">
        <v>66</v>
      </c>
      <c r="X19" s="12">
        <v>82</v>
      </c>
      <c r="Y19" s="12">
        <v>85</v>
      </c>
      <c r="Z19" s="12">
        <v>90</v>
      </c>
      <c r="AA19" s="12">
        <v>93</v>
      </c>
    </row>
    <row r="20" spans="4:27" x14ac:dyDescent="0.25">
      <c r="D20" s="11" t="s">
        <v>12</v>
      </c>
      <c r="E20" s="12">
        <v>6592</v>
      </c>
      <c r="F20" s="11" t="s">
        <v>8</v>
      </c>
      <c r="G20" s="13"/>
      <c r="H20" s="13"/>
      <c r="I20" s="12">
        <v>82</v>
      </c>
      <c r="J20" s="12">
        <v>89</v>
      </c>
      <c r="K20" s="12">
        <v>89</v>
      </c>
      <c r="L20" s="12">
        <v>86</v>
      </c>
      <c r="M20" s="12">
        <v>89</v>
      </c>
      <c r="N20" s="12">
        <v>79</v>
      </c>
      <c r="O20" s="12">
        <v>80</v>
      </c>
      <c r="P20" s="12">
        <v>80</v>
      </c>
      <c r="Q20" s="12">
        <v>84</v>
      </c>
      <c r="R20" s="12">
        <v>85</v>
      </c>
      <c r="S20" s="9">
        <v>85</v>
      </c>
      <c r="T20" s="13"/>
      <c r="U20" s="13"/>
      <c r="V20" s="12">
        <v>79</v>
      </c>
      <c r="W20" s="12">
        <v>85</v>
      </c>
      <c r="X20" s="12">
        <v>77</v>
      </c>
      <c r="Y20" s="12">
        <v>81</v>
      </c>
      <c r="Z20" s="12">
        <v>82</v>
      </c>
      <c r="AA20" s="12">
        <v>75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Sheet3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Kalell</dc:creator>
  <cp:lastModifiedBy>Sarah Kalell</cp:lastModifiedBy>
  <cp:lastPrinted>2026-08-12T12:17:41Z</cp:lastPrinted>
  <dcterms:created xsi:type="dcterms:W3CDTF">2025-10-16T06:55:48Z</dcterms:created>
  <dcterms:modified xsi:type="dcterms:W3CDTF">2026-08-12T12:25:12Z</dcterms:modified>
</cp:coreProperties>
</file>