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Documents\CPSA\TRIALS\Trials for 2027\DTL TRAP\"/>
    </mc:Choice>
  </mc:AlternateContent>
  <xr:revisionPtr revIDLastSave="0" documentId="13_ncr:1_{C8C21EE5-67AE-4310-A876-8E27CF52119A}" xr6:coauthVersionLast="47" xr6:coauthVersionMax="47" xr10:uidLastSave="{00000000-0000-0000-0000-000000000000}"/>
  <bookViews>
    <workbookView xWindow="-120" yWindow="-120" windowWidth="29040" windowHeight="15840" xr2:uid="{C5787708-AEEE-4D12-B01C-82E9D4184FC7}"/>
  </bookViews>
  <sheets>
    <sheet name="Sheet1" sheetId="1" r:id="rId1"/>
    <sheet name="Sheet3" sheetId="3" r:id="rId2"/>
  </sheets>
  <definedNames>
    <definedName name="_xlnm.Print_Area" localSheetId="0">Sheet1!$A$1:$AP$22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9" i="1" l="1"/>
  <c r="AC19" i="1"/>
  <c r="AD19" i="1"/>
  <c r="AE19" i="1"/>
  <c r="AF19" i="1"/>
  <c r="AG19" i="1"/>
  <c r="AH19" i="1"/>
  <c r="AI19" i="1"/>
  <c r="AJ19" i="1"/>
  <c r="AK19" i="1" l="1"/>
  <c r="AL19" i="1" l="1"/>
</calcChain>
</file>

<file path=xl/sharedStrings.xml><?xml version="1.0" encoding="utf-8"?>
<sst xmlns="http://schemas.openxmlformats.org/spreadsheetml/2006/main" count="46" uniqueCount="32">
  <si>
    <t>Initials</t>
  </si>
  <si>
    <t>CPSA NO</t>
  </si>
  <si>
    <t>Surname</t>
  </si>
  <si>
    <t>NO. OF SCORES</t>
  </si>
  <si>
    <t>TOTAL</t>
  </si>
  <si>
    <t>AVE</t>
  </si>
  <si>
    <t>POS</t>
  </si>
  <si>
    <t>QUALIFIED</t>
  </si>
  <si>
    <t>CATEGORY</t>
  </si>
  <si>
    <t>SENIOR</t>
  </si>
  <si>
    <t>MQS REQ'D</t>
  </si>
  <si>
    <t>CTSASA NATIONAL PROTEA TRIAL : DTL TRAP</t>
  </si>
  <si>
    <t>European DTL Championship 2027</t>
  </si>
  <si>
    <t>14th/15th July 2027</t>
  </si>
  <si>
    <t>TRIAL POSITIONS</t>
  </si>
  <si>
    <t>Z</t>
  </si>
  <si>
    <t>Nel</t>
  </si>
  <si>
    <t>Last date to register for this trial is 17th February 2027</t>
  </si>
  <si>
    <t>KZN STD 2026</t>
  </si>
  <si>
    <t>MP STD 2026</t>
  </si>
  <si>
    <t>FS STD 2026</t>
  </si>
  <si>
    <t>WC STD 2026</t>
  </si>
  <si>
    <t>NC STD 2026</t>
  </si>
  <si>
    <t>GN STD 2027</t>
  </si>
  <si>
    <t>LIM STD 2027</t>
  </si>
  <si>
    <t>CG STD 2027</t>
  </si>
  <si>
    <t>EC STD 2027</t>
  </si>
  <si>
    <t>SAG 27</t>
  </si>
  <si>
    <t>BEST 8 ex 21 SCORES</t>
  </si>
  <si>
    <t>TRIAL LEVY</t>
  </si>
  <si>
    <t>Paid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</si>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</sst>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b/>
      <sz val="24"/>
      <color theme="1"/>
      <name val="NewsGoth BT"/>
      <family val="2"/>
    </font>
    <font>
      <sz val="11"/>
      <color theme="1"/>
      <name val="NewsGoth BT"/>
      <family val="2"/>
    </font>
    <font>
      <sz val="18"/>
      <color theme="1"/>
      <name val="NewsGoth BT"/>
      <family val="2"/>
    </font>
    <font>
      <sz val="12"/>
      <color theme="1"/>
      <name val="NewsGoth BT"/>
      <family val="2"/>
    </font>
    <font>
      <b/>
      <sz val="20"/>
      <color theme="1"/>
      <name val="NewsGoth BT"/>
      <family val="2"/>
    </font>
    <font>
      <b/>
      <sz val="14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2" fillId="2" borderId="4" xfId="1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 textRotation="90" wrapText="1"/>
    </xf>
    <xf numFmtId="0" fontId="4" fillId="2" borderId="4" xfId="1" applyFont="1" applyFill="1" applyBorder="1" applyAlignment="1">
      <alignment horizontal="center" textRotation="90" wrapText="1"/>
    </xf>
    <xf numFmtId="0" fontId="5" fillId="2" borderId="4" xfId="1" applyFont="1" applyFill="1" applyBorder="1" applyAlignment="1">
      <alignment horizontal="center" textRotation="90" wrapText="1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0" xfId="0" applyFont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2" fontId="0" fillId="0" borderId="4" xfId="0" applyNumberFormat="1" applyBorder="1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4" xfId="1" applyFont="1" applyFill="1" applyBorder="1" applyAlignment="1">
      <alignment horizontal="left" wrapText="1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4" borderId="0" xfId="0" applyFon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quotePrefix="1" applyAlignment="1">
      <alignment horizontal="center"/>
    </xf>
  </cellXfs>
  <cellStyles count="3">
    <cellStyle name="Normal" xfId="0" builtinId="0"/>
    <cellStyle name="Normal_Sheet1" xfId="1" xr:uid="{5F883B72-74A4-4653-A161-B99E235AFFA4}"/>
    <cellStyle name="Normal_Sheet2" xfId="2" xr:uid="{984F5CE9-3CA4-4BC6-89FB-AB89F202EF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0</xdr:row>
      <xdr:rowOff>0</xdr:rowOff>
    </xdr:from>
    <xdr:to>
      <xdr:col>37</xdr:col>
      <xdr:colOff>37338</xdr:colOff>
      <xdr:row>9</xdr:row>
      <xdr:rowOff>68580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2F7BBF-9456-4D51-A060-158AE515B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0325" y="0"/>
          <a:ext cx="7562088" cy="178308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0</xdr:row>
      <xdr:rowOff>47625</xdr:rowOff>
    </xdr:from>
    <xdr:to>
      <xdr:col>3</xdr:col>
      <xdr:colOff>458724</xdr:colOff>
      <xdr:row>8</xdr:row>
      <xdr:rowOff>87630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F26B74-410C-4B0A-AFCE-0ED46F6FE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47625"/>
          <a:ext cx="1563624" cy="1564005"/>
        </a:xfrm>
        <a:prstGeom prst="rect">
          <a:avLst/>
        </a:prstGeom>
      </xdr:spPr>
    </xdr:pic>
    <xdr:clientData/>
  </xdr:twoCellAnchor>
  <xdr:twoCellAnchor editAs="oneCell">
    <xdr:from>
      <xdr:col>39</xdr:col>
      <xdr:colOff>514350</xdr:colOff>
      <xdr:row>0</xdr:row>
      <xdr:rowOff>57150</xdr:rowOff>
    </xdr:from>
    <xdr:to>
      <xdr:col>41</xdr:col>
      <xdr:colOff>620649</xdr:colOff>
      <xdr:row>8</xdr:row>
      <xdr:rowOff>87630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9F89C0F-63F0-4723-9997-AD33A53B9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1900" y="57150"/>
          <a:ext cx="1563624" cy="1554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6E43A-E4BB-4524-8421-9E781DBB5902}">
  <sheetPr>
    <pageSetUpPr fitToPage="1"/>
  </sheetPr>
  <dimension ref="A10:AT22"/>
  <sheetViews>
    <sheetView tabSelected="1" workbookViewId="0">
      <selection activeCell="U22" sqref="U22"/>
    </sheetView>
  </sheetViews>
  <sheetFormatPr defaultRowHeight="15" x14ac:dyDescent="0.25"/>
  <cols>
    <col min="1" max="1" width="5" bestFit="1" customWidth="1"/>
    <col min="2" max="2" width="6.5703125" style="21" customWidth="1"/>
    <col min="3" max="3" width="7" style="1" bestFit="1" customWidth="1"/>
    <col min="4" max="4" width="8.85546875" bestFit="1" customWidth="1"/>
    <col min="5" max="5" width="11" style="1" bestFit="1" customWidth="1"/>
    <col min="6" max="7" width="3" bestFit="1" customWidth="1"/>
    <col min="8" max="8" width="4" bestFit="1" customWidth="1"/>
    <col min="9" max="9" width="3" bestFit="1" customWidth="1"/>
    <col min="10" max="11" width="4" bestFit="1" customWidth="1"/>
    <col min="12" max="26" width="3" bestFit="1" customWidth="1"/>
    <col min="27" max="27" width="5.140625" bestFit="1" customWidth="1"/>
    <col min="28" max="28" width="3.7109375" bestFit="1" customWidth="1"/>
    <col min="29" max="29" width="4" style="2" bestFit="1" customWidth="1"/>
    <col min="30" max="36" width="4" bestFit="1" customWidth="1"/>
    <col min="37" max="37" width="6.5703125" bestFit="1" customWidth="1"/>
    <col min="38" max="38" width="6.5703125" style="1" bestFit="1" customWidth="1"/>
    <col min="39" max="39" width="4.7109375" style="1" bestFit="1" customWidth="1"/>
    <col min="40" max="40" width="10.5703125" style="1" bestFit="1" customWidth="1"/>
    <col min="41" max="41" width="11.28515625" style="1" bestFit="1" customWidth="1"/>
    <col min="42" max="43" width="11" style="1" bestFit="1" customWidth="1"/>
  </cols>
  <sheetData>
    <row r="10" spans="2:46" s="4" customFormat="1" ht="35.25" customHeight="1" x14ac:dyDescent="0.45">
      <c r="B10" s="26" t="s">
        <v>11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16"/>
      <c r="AQ10" s="3"/>
      <c r="AR10" s="3"/>
      <c r="AS10" s="3"/>
      <c r="AT10" s="3"/>
    </row>
    <row r="11" spans="2:46" s="4" customFormat="1" ht="23.25" x14ac:dyDescent="0.35">
      <c r="B11" s="27" t="s">
        <v>12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5"/>
      <c r="AQ11" s="6"/>
      <c r="AR11" s="6"/>
      <c r="AS11" s="6"/>
      <c r="AT11" s="6"/>
    </row>
    <row r="12" spans="2:46" s="4" customFormat="1" ht="23.25" x14ac:dyDescent="0.35">
      <c r="B12" s="28" t="s">
        <v>13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7"/>
      <c r="AQ12" s="9"/>
      <c r="AR12" s="9"/>
      <c r="AS12" s="6"/>
      <c r="AT12" s="6"/>
    </row>
    <row r="13" spans="2:46" ht="15.75" customHeight="1" x14ac:dyDescent="0.3">
      <c r="B13" s="29" t="s">
        <v>17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/>
      <c r="AP13"/>
      <c r="AQ13"/>
    </row>
    <row r="14" spans="2:46" s="4" customFormat="1" ht="24" thickBot="1" x14ac:dyDescent="0.4">
      <c r="B14" s="2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6"/>
      <c r="AD14" s="6"/>
      <c r="AE14" s="6"/>
      <c r="AF14" s="6"/>
      <c r="AG14" s="6"/>
      <c r="AH14" s="5"/>
      <c r="AI14" s="5"/>
      <c r="AJ14" s="5"/>
      <c r="AK14" s="6"/>
      <c r="AL14" s="6"/>
      <c r="AM14" s="6"/>
      <c r="AN14" s="6"/>
      <c r="AO14" s="6"/>
      <c r="AP14" s="6"/>
      <c r="AQ14" s="6"/>
      <c r="AR14" s="6"/>
      <c r="AS14" s="6"/>
      <c r="AT14" s="6"/>
    </row>
    <row r="15" spans="2:46" s="4" customFormat="1" ht="26.25" thickBot="1" x14ac:dyDescent="0.4">
      <c r="B15" s="23" t="s">
        <v>14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5"/>
      <c r="AP15" s="18"/>
      <c r="AQ15" s="8"/>
      <c r="AR15" s="8"/>
    </row>
    <row r="16" spans="2:46" ht="15.75" thickBot="1" x14ac:dyDescent="0.3"/>
    <row r="17" spans="1:43" ht="15.75" thickBot="1" x14ac:dyDescent="0.3">
      <c r="AC17" s="31" t="s">
        <v>28</v>
      </c>
      <c r="AD17" s="32"/>
      <c r="AE17" s="32"/>
      <c r="AF17" s="32"/>
      <c r="AG17" s="32"/>
      <c r="AH17" s="32"/>
      <c r="AI17" s="32"/>
      <c r="AJ17" s="33"/>
      <c r="AK17" s="1"/>
      <c r="AQ17"/>
    </row>
    <row r="18" spans="1:43" ht="102" customHeight="1" x14ac:dyDescent="0.25">
      <c r="A18" s="11" t="s">
        <v>29</v>
      </c>
      <c r="B18" s="22" t="s">
        <v>1</v>
      </c>
      <c r="C18" s="10" t="s">
        <v>0</v>
      </c>
      <c r="D18" s="10" t="s">
        <v>2</v>
      </c>
      <c r="E18" s="17" t="s">
        <v>8</v>
      </c>
      <c r="F18" s="11" t="s">
        <v>18</v>
      </c>
      <c r="G18" s="11" t="s">
        <v>18</v>
      </c>
      <c r="H18" s="11" t="s">
        <v>19</v>
      </c>
      <c r="I18" s="11" t="s">
        <v>19</v>
      </c>
      <c r="J18" s="11" t="s">
        <v>20</v>
      </c>
      <c r="K18" s="11" t="s">
        <v>20</v>
      </c>
      <c r="L18" s="11" t="s">
        <v>21</v>
      </c>
      <c r="M18" s="11" t="s">
        <v>21</v>
      </c>
      <c r="N18" s="11" t="s">
        <v>22</v>
      </c>
      <c r="O18" s="11" t="s">
        <v>22</v>
      </c>
      <c r="P18" s="11" t="s">
        <v>23</v>
      </c>
      <c r="Q18" s="11" t="s">
        <v>23</v>
      </c>
      <c r="R18" s="11" t="s">
        <v>24</v>
      </c>
      <c r="S18" s="11" t="s">
        <v>24</v>
      </c>
      <c r="T18" s="11" t="s">
        <v>25</v>
      </c>
      <c r="U18" s="11" t="s">
        <v>25</v>
      </c>
      <c r="V18" s="11" t="s">
        <v>26</v>
      </c>
      <c r="W18" s="11" t="s">
        <v>26</v>
      </c>
      <c r="X18" s="11" t="s">
        <v>27</v>
      </c>
      <c r="Y18" s="11" t="s">
        <v>27</v>
      </c>
      <c r="Z18" s="11" t="s">
        <v>27</v>
      </c>
      <c r="AA18" s="12"/>
      <c r="AB18" s="13" t="s">
        <v>3</v>
      </c>
      <c r="AC18" s="30">
        <v>1</v>
      </c>
      <c r="AD18" s="30">
        <v>2</v>
      </c>
      <c r="AE18" s="30">
        <v>3</v>
      </c>
      <c r="AF18" s="30">
        <v>4</v>
      </c>
      <c r="AG18" s="30">
        <v>5</v>
      </c>
      <c r="AH18" s="30">
        <v>6</v>
      </c>
      <c r="AI18" s="30">
        <v>7</v>
      </c>
      <c r="AJ18" s="30">
        <v>8</v>
      </c>
      <c r="AK18" s="14" t="s">
        <v>4</v>
      </c>
      <c r="AL18" s="14" t="s">
        <v>5</v>
      </c>
      <c r="AM18" s="14" t="s">
        <v>6</v>
      </c>
      <c r="AN18" s="14" t="s">
        <v>7</v>
      </c>
      <c r="AO18" s="17" t="s">
        <v>10</v>
      </c>
      <c r="AP18" s="17" t="s">
        <v>8</v>
      </c>
      <c r="AQ18"/>
    </row>
    <row r="19" spans="1:43" x14ac:dyDescent="0.25">
      <c r="A19" t="s">
        <v>30</v>
      </c>
      <c r="B19" s="21">
        <v>6471</v>
      </c>
      <c r="C19" s="1" t="s">
        <v>15</v>
      </c>
      <c r="D19" t="s">
        <v>16</v>
      </c>
      <c r="E19" s="1" t="s">
        <v>9</v>
      </c>
      <c r="F19" s="34" t="s">
        <v>31</v>
      </c>
      <c r="G19" s="34" t="s">
        <v>31</v>
      </c>
      <c r="H19" s="1">
        <v>255</v>
      </c>
      <c r="I19" s="34" t="s">
        <v>31</v>
      </c>
      <c r="J19" s="1">
        <v>260</v>
      </c>
      <c r="K19" s="1">
        <v>283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AB19" s="14">
        <f>COUNT(F19:AA19)</f>
        <v>3</v>
      </c>
      <c r="AC19" s="15">
        <f>IF(ISERROR(LARGE($F19:$AA19,1)),"",LARGE($F19:$AA19,1))</f>
        <v>283</v>
      </c>
      <c r="AD19" s="15">
        <f>IF(ISERROR(LARGE($F19:$AA19,2)),"",LARGE($F19:$AA19,2))</f>
        <v>260</v>
      </c>
      <c r="AE19" s="15">
        <f>IF(ISERROR(LARGE($F19:$AA19,3)),"",LARGE($F19:$AA19,3))</f>
        <v>255</v>
      </c>
      <c r="AF19" s="15" t="str">
        <f>IF(ISERROR(LARGE($F19:$AA19,4)),"",LARGE($F19:$AA19,4))</f>
        <v/>
      </c>
      <c r="AG19" s="15" t="str">
        <f>IF(ISERROR(LARGE($F19:$AA19,5)),"",LARGE($F19:$AA19,5))</f>
        <v/>
      </c>
      <c r="AH19" s="15" t="str">
        <f>IF(ISERROR(LARGE($F19:$AA19,6)),"",LARGE($F19:$AA19,6))</f>
        <v/>
      </c>
      <c r="AI19" s="15" t="str">
        <f>IF(ISERROR(LARGE($F19:$AA19,7)),"",LARGE($F19:$AA19,7))</f>
        <v/>
      </c>
      <c r="AJ19" s="15" t="str">
        <f>IF(ISERROR(LARGE($F19:$AA19,8)),"",LARGE($F19:$AA19,8))</f>
        <v/>
      </c>
      <c r="AK19" s="15">
        <f>SUM(AC19:AJ19)</f>
        <v>798</v>
      </c>
      <c r="AL19" s="19">
        <f>AK19/(COUNT(AC19:AJ19))</f>
        <v>266</v>
      </c>
      <c r="AM19" s="15">
        <v>1</v>
      </c>
    </row>
    <row r="20" spans="1:43" x14ac:dyDescent="0.25"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AB20" s="14"/>
      <c r="AC20" s="15"/>
      <c r="AD20" s="15"/>
      <c r="AE20" s="15"/>
      <c r="AF20" s="15"/>
      <c r="AG20" s="15"/>
      <c r="AH20" s="15"/>
      <c r="AI20" s="15"/>
      <c r="AJ20" s="15"/>
      <c r="AK20" s="15"/>
      <c r="AL20" s="19"/>
      <c r="AM20" s="15"/>
    </row>
    <row r="21" spans="1:43" x14ac:dyDescent="0.25"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AB21" s="14"/>
      <c r="AC21" s="15"/>
      <c r="AD21" s="15"/>
      <c r="AE21" s="15"/>
      <c r="AF21" s="15"/>
      <c r="AG21" s="15"/>
      <c r="AH21" s="15"/>
      <c r="AI21" s="15"/>
      <c r="AJ21" s="15"/>
      <c r="AK21" s="15"/>
      <c r="AL21" s="19"/>
      <c r="AM21" s="15"/>
    </row>
    <row r="22" spans="1:43" x14ac:dyDescent="0.25"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AB22" s="14"/>
      <c r="AC22" s="15"/>
      <c r="AD22" s="15"/>
      <c r="AE22" s="15"/>
      <c r="AF22" s="15"/>
      <c r="AG22" s="15"/>
      <c r="AH22" s="15"/>
      <c r="AI22" s="15"/>
      <c r="AJ22" s="15"/>
      <c r="AK22" s="15"/>
      <c r="AL22" s="19"/>
      <c r="AM22" s="15"/>
    </row>
  </sheetData>
  <sortState xmlns:xlrd2="http://schemas.microsoft.com/office/spreadsheetml/2017/richdata2" ref="B19:AT22">
    <sortCondition descending="1" ref="AL19:AL22"/>
  </sortState>
  <mergeCells count="6">
    <mergeCell ref="B15:AO15"/>
    <mergeCell ref="B10:AO10"/>
    <mergeCell ref="B11:AO11"/>
    <mergeCell ref="B12:AO12"/>
    <mergeCell ref="AC17:AJ17"/>
    <mergeCell ref="B13:AN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2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A177B-836E-436C-B2D3-89317ACCCDA6}">
  <dimension ref="A1"/>
  <sheetViews>
    <sheetView workbookViewId="0">
      <selection activeCell="I16" sqref="I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Kalell</dc:creator>
  <cp:lastModifiedBy>Sarah Kalell</cp:lastModifiedBy>
  <cp:lastPrinted>2025-10-28T06:35:22Z</cp:lastPrinted>
  <dcterms:created xsi:type="dcterms:W3CDTF">2025-10-16T06:55:48Z</dcterms:created>
  <dcterms:modified xsi:type="dcterms:W3CDTF">2026-08-26T11:02:03Z</dcterms:modified>
</cp:coreProperties>
</file>