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Documents\CPSA\TRIALS\Trials for 2027\ATA TRAP AND DOUBLES\"/>
    </mc:Choice>
  </mc:AlternateContent>
  <xr:revisionPtr revIDLastSave="0" documentId="13_ncr:1_{70D23C64-C50A-4F0F-9F78-1AFDF5C4AF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Sheet1!$A$18:$AO$19</definedName>
    <definedName name="_xlnm.Print_Area" localSheetId="0">Sheet1!$A$1:$AO$24</definedName>
    <definedName name="_xlnm.Print_Titles" localSheetId="0">Sheet1!$18:$18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9" i="1" l="1"/>
  <c r="AB19" i="1"/>
  <c r="AC19" i="1"/>
  <c r="AD19" i="1"/>
  <c r="AE19" i="1"/>
  <c r="AF19" i="1"/>
  <c r="AG19" i="1"/>
  <c r="AH19" i="1"/>
  <c r="AI19" i="1"/>
  <c r="AJ19" i="1" l="1"/>
  <c r="AK19" i="1" s="1"/>
  <c r="AL19" i="1" l="1"/>
</calcChain>
</file>

<file path=xl/sharedStrings.xml><?xml version="1.0" encoding="utf-8"?>
<sst xmlns="http://schemas.openxmlformats.org/spreadsheetml/2006/main" count="46" uniqueCount="33">
  <si>
    <t>Initials</t>
  </si>
  <si>
    <t>CPSA NO</t>
  </si>
  <si>
    <t>Surname</t>
  </si>
  <si>
    <t>NO. OF SCORES</t>
  </si>
  <si>
    <t>TOTAL</t>
  </si>
  <si>
    <t>AVE</t>
  </si>
  <si>
    <t>POS</t>
  </si>
  <si>
    <t>QUALIFIED</t>
  </si>
  <si>
    <t>CATEGORY</t>
  </si>
  <si>
    <t>J</t>
  </si>
  <si>
    <t>MQS REQ'D</t>
  </si>
  <si>
    <t>CTSASA NATIONAL PROTEA TRIAL : ATA TRAP</t>
  </si>
  <si>
    <t>SA Grand 2026</t>
  </si>
  <si>
    <t>Trial Levy Paid</t>
  </si>
  <si>
    <t>ATA Trapshooting World Championship, USA</t>
  </si>
  <si>
    <t>SENIOR</t>
  </si>
  <si>
    <t>M</t>
  </si>
  <si>
    <t>Raw</t>
  </si>
  <si>
    <t>Paid</t>
  </si>
  <si>
    <t>de Wet</t>
  </si>
  <si>
    <t>TRIAL POSITIONS</t>
  </si>
  <si>
    <t>28th July 2027 to 7th August 2027</t>
  </si>
  <si>
    <t>BEST 8 ex 21 SCORES</t>
  </si>
  <si>
    <t>KZN STD MAY 2026</t>
  </si>
  <si>
    <t>MP STD JUN 2026</t>
  </si>
  <si>
    <t>WC STD SEPT 2026</t>
  </si>
  <si>
    <t>FS STD AUG 2026</t>
  </si>
  <si>
    <t>NC STD OCT 2026</t>
  </si>
  <si>
    <t>GN STD JAN 2027</t>
  </si>
  <si>
    <t>LIM STD FEB 2027</t>
  </si>
  <si>
    <t>CG STD MAR 2027</t>
  </si>
  <si>
    <t>EC STD APR 2027</t>
  </si>
  <si>
    <t>Last date to register for this trial is 17th February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</si>
</sst>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b/>
      <sz val="24"/>
      <color theme="1"/>
      <name val="NewsGoth BT"/>
      <family val="2"/>
    </font>
    <font>
      <sz val="11"/>
      <color theme="1"/>
      <name val="NewsGoth BT"/>
      <family val="2"/>
    </font>
    <font>
      <sz val="18"/>
      <color theme="1"/>
      <name val="NewsGoth BT"/>
      <family val="2"/>
    </font>
    <font>
      <sz val="12"/>
      <color theme="1"/>
      <name val="NewsGoth BT"/>
      <family val="2"/>
    </font>
    <font>
      <b/>
      <sz val="20"/>
      <color theme="1"/>
      <name val="NewsGoth BT"/>
      <family val="2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2" fillId="2" borderId="4" xfId="1" applyFont="1" applyFill="1" applyBorder="1" applyAlignment="1">
      <alignment horizontal="left"/>
    </xf>
    <xf numFmtId="0" fontId="2" fillId="2" borderId="4" xfId="1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 textRotation="90" wrapText="1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3" borderId="4" xfId="0" applyFill="1" applyBorder="1" applyAlignment="1">
      <alignment horizontal="center"/>
    </xf>
    <xf numFmtId="10" fontId="0" fillId="3" borderId="4" xfId="0" applyNumberFormat="1" applyFill="1" applyBorder="1" applyAlignment="1">
      <alignment horizontal="center"/>
    </xf>
    <xf numFmtId="0" fontId="2" fillId="2" borderId="4" xfId="1" applyFont="1" applyFill="1" applyBorder="1" applyAlignment="1">
      <alignment horizontal="center" wrapText="1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10" fontId="11" fillId="3" borderId="4" xfId="0" applyNumberFormat="1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textRotation="9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2" borderId="8" xfId="2" applyFont="1" applyFill="1" applyBorder="1" applyAlignment="1">
      <alignment horizontal="center" textRotation="90" wrapText="1"/>
    </xf>
    <xf numFmtId="0" fontId="1" fillId="0" borderId="9" xfId="0" applyFont="1" applyBorder="1" applyAlignment="1">
      <alignment horizontal="center"/>
    </xf>
    <xf numFmtId="0" fontId="5" fillId="2" borderId="10" xfId="1" applyFont="1" applyFill="1" applyBorder="1" applyAlignment="1">
      <alignment horizontal="center" textRotation="90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4" fillId="0" borderId="4" xfId="0" applyFont="1" applyBorder="1" applyAlignment="1">
      <alignment horizontal="center"/>
    </xf>
    <xf numFmtId="10" fontId="14" fillId="0" borderId="4" xfId="0" applyNumberFormat="1" applyFont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12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10" fontId="14" fillId="0" borderId="4" xfId="0" applyNumberFormat="1" applyFont="1" applyFill="1" applyBorder="1" applyAlignment="1">
      <alignment horizontal="center"/>
    </xf>
    <xf numFmtId="10" fontId="11" fillId="0" borderId="4" xfId="0" applyNumberFormat="1" applyFont="1" applyFill="1" applyBorder="1" applyAlignment="1">
      <alignment horizontal="center"/>
    </xf>
    <xf numFmtId="10" fontId="0" fillId="0" borderId="4" xfId="0" applyNumberFormat="1" applyFill="1" applyBorder="1" applyAlignment="1">
      <alignment horizontal="center"/>
    </xf>
    <xf numFmtId="0" fontId="0" fillId="0" borderId="0" xfId="0" applyFill="1"/>
  </cellXfs>
  <cellStyles count="3">
    <cellStyle name="Normal" xfId="0" builtinId="0"/>
    <cellStyle name="Normal_Sheet1" xfId="1" xr:uid="{00000000-0005-0000-0000-000001000000}"/>
    <cellStyle name="Normal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0</xdr:rowOff>
    </xdr:from>
    <xdr:to>
      <xdr:col>36</xdr:col>
      <xdr:colOff>46863</xdr:colOff>
      <xdr:row>9</xdr:row>
      <xdr:rowOff>68580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2F7BBF-9456-4D51-A060-158AE515B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0"/>
          <a:ext cx="7562088" cy="178308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0</xdr:row>
      <xdr:rowOff>152400</xdr:rowOff>
    </xdr:from>
    <xdr:to>
      <xdr:col>2</xdr:col>
      <xdr:colOff>534924</xdr:colOff>
      <xdr:row>9</xdr:row>
      <xdr:rowOff>1905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66AC86-706D-4EF0-9239-5DCA19E73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52400"/>
          <a:ext cx="1563624" cy="1554480"/>
        </a:xfrm>
        <a:prstGeom prst="rect">
          <a:avLst/>
        </a:prstGeom>
      </xdr:spPr>
    </xdr:pic>
    <xdr:clientData/>
  </xdr:twoCellAnchor>
  <xdr:twoCellAnchor editAs="oneCell">
    <xdr:from>
      <xdr:col>38</xdr:col>
      <xdr:colOff>57150</xdr:colOff>
      <xdr:row>0</xdr:row>
      <xdr:rowOff>104775</xdr:rowOff>
    </xdr:from>
    <xdr:to>
      <xdr:col>40</xdr:col>
      <xdr:colOff>439674</xdr:colOff>
      <xdr:row>8</xdr:row>
      <xdr:rowOff>135255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B408764-7EFB-D076-2A53-7C515455A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00" y="104775"/>
          <a:ext cx="1563624" cy="1554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0:AP24"/>
  <sheetViews>
    <sheetView tabSelected="1" workbookViewId="0">
      <selection activeCell="A11" sqref="A11:AO11"/>
    </sheetView>
  </sheetViews>
  <sheetFormatPr defaultRowHeight="15" x14ac:dyDescent="0.25"/>
  <cols>
    <col min="2" max="2" width="8.85546875" bestFit="1" customWidth="1"/>
    <col min="3" max="3" width="8.85546875" style="1" bestFit="1" customWidth="1"/>
    <col min="4" max="4" width="18.5703125" style="18" bestFit="1" customWidth="1"/>
    <col min="5" max="5" width="7.5703125" bestFit="1" customWidth="1"/>
    <col min="6" max="26" width="3" bestFit="1" customWidth="1"/>
    <col min="27" max="34" width="3.5703125" customWidth="1"/>
    <col min="35" max="35" width="3" style="1" bestFit="1" customWidth="1"/>
    <col min="36" max="36" width="6.5703125" style="1" bestFit="1" customWidth="1"/>
    <col min="37" max="37" width="7.140625" style="1" bestFit="1" customWidth="1"/>
    <col min="38" max="38" width="5.28515625" style="1" bestFit="1" customWidth="1"/>
    <col min="39" max="39" width="8.7109375" style="1" bestFit="1" customWidth="1"/>
    <col min="40" max="40" width="9" bestFit="1" customWidth="1"/>
    <col min="41" max="41" width="8.85546875" bestFit="1" customWidth="1"/>
  </cols>
  <sheetData>
    <row r="10" spans="1:42" s="4" customFormat="1" ht="35.25" customHeight="1" x14ac:dyDescent="0.45">
      <c r="A10" s="28" t="s">
        <v>11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3"/>
    </row>
    <row r="11" spans="1:42" s="4" customFormat="1" ht="23.25" x14ac:dyDescent="0.35">
      <c r="A11" s="29" t="s">
        <v>14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6"/>
    </row>
    <row r="12" spans="1:42" s="4" customFormat="1" ht="23.25" x14ac:dyDescent="0.35">
      <c r="A12" s="30" t="s">
        <v>21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6"/>
    </row>
    <row r="13" spans="1:42" ht="15.75" customHeight="1" x14ac:dyDescent="0.3">
      <c r="A13" s="37" t="s">
        <v>32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2" s="4" customFormat="1" ht="24" thickBot="1" x14ac:dyDescent="0.4">
      <c r="B14" s="7"/>
      <c r="C14" s="7"/>
      <c r="D14" s="1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6"/>
      <c r="AB14" s="6"/>
      <c r="AC14" s="6"/>
      <c r="AD14" s="5"/>
      <c r="AE14" s="5"/>
      <c r="AF14" s="5"/>
      <c r="AG14" s="5"/>
      <c r="AH14" s="5"/>
      <c r="AI14" s="6"/>
      <c r="AJ14" s="6"/>
      <c r="AK14" s="6"/>
      <c r="AL14" s="6"/>
      <c r="AM14" s="6"/>
      <c r="AN14" s="6"/>
      <c r="AO14" s="6"/>
      <c r="AP14" s="6"/>
    </row>
    <row r="15" spans="1:42" s="4" customFormat="1" ht="26.25" thickBot="1" x14ac:dyDescent="0.4">
      <c r="A15" s="25" t="s">
        <v>20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7"/>
    </row>
    <row r="16" spans="1:42" ht="15.75" thickBot="1" x14ac:dyDescent="0.3">
      <c r="AA16" s="2"/>
      <c r="AI16"/>
      <c r="AN16" s="1"/>
      <c r="AO16" s="1"/>
    </row>
    <row r="17" spans="1:41" x14ac:dyDescent="0.25">
      <c r="AA17" s="22" t="s">
        <v>22</v>
      </c>
      <c r="AB17" s="23"/>
      <c r="AC17" s="23"/>
      <c r="AD17" s="23"/>
      <c r="AE17" s="23"/>
      <c r="AF17" s="23"/>
      <c r="AG17" s="23"/>
      <c r="AH17" s="23"/>
      <c r="AI17" s="24"/>
      <c r="AN17" s="1"/>
    </row>
    <row r="18" spans="1:41" ht="102" customHeight="1" thickBot="1" x14ac:dyDescent="0.3">
      <c r="A18" s="16" t="s">
        <v>13</v>
      </c>
      <c r="B18" s="8" t="s">
        <v>1</v>
      </c>
      <c r="C18" s="9" t="s">
        <v>0</v>
      </c>
      <c r="D18" s="8" t="s">
        <v>2</v>
      </c>
      <c r="E18" s="21" t="s">
        <v>8</v>
      </c>
      <c r="F18" s="10" t="s">
        <v>23</v>
      </c>
      <c r="G18" s="10" t="s">
        <v>23</v>
      </c>
      <c r="H18" s="10" t="s">
        <v>24</v>
      </c>
      <c r="I18" s="10" t="s">
        <v>24</v>
      </c>
      <c r="J18" s="10" t="s">
        <v>26</v>
      </c>
      <c r="K18" s="10" t="s">
        <v>26</v>
      </c>
      <c r="L18" s="10" t="s">
        <v>25</v>
      </c>
      <c r="M18" s="10" t="s">
        <v>25</v>
      </c>
      <c r="N18" s="10" t="s">
        <v>27</v>
      </c>
      <c r="O18" s="10" t="s">
        <v>27</v>
      </c>
      <c r="P18" s="10" t="s">
        <v>28</v>
      </c>
      <c r="Q18" s="10" t="s">
        <v>28</v>
      </c>
      <c r="R18" s="10" t="s">
        <v>29</v>
      </c>
      <c r="S18" s="10" t="s">
        <v>29</v>
      </c>
      <c r="T18" s="10" t="s">
        <v>30</v>
      </c>
      <c r="U18" s="10" t="s">
        <v>30</v>
      </c>
      <c r="V18" s="10" t="s">
        <v>31</v>
      </c>
      <c r="W18" s="10" t="s">
        <v>31</v>
      </c>
      <c r="X18" s="10" t="s">
        <v>12</v>
      </c>
      <c r="Y18" s="10" t="s">
        <v>12</v>
      </c>
      <c r="Z18" s="31" t="s">
        <v>12</v>
      </c>
      <c r="AA18" s="33" t="s">
        <v>3</v>
      </c>
      <c r="AB18" s="34">
        <v>1</v>
      </c>
      <c r="AC18" s="34">
        <v>2</v>
      </c>
      <c r="AD18" s="34">
        <v>3</v>
      </c>
      <c r="AE18" s="34">
        <v>4</v>
      </c>
      <c r="AF18" s="34">
        <v>5</v>
      </c>
      <c r="AG18" s="34">
        <v>6</v>
      </c>
      <c r="AH18" s="34">
        <v>7</v>
      </c>
      <c r="AI18" s="35">
        <v>8</v>
      </c>
      <c r="AJ18" s="32" t="s">
        <v>4</v>
      </c>
      <c r="AK18" s="11" t="s">
        <v>5</v>
      </c>
      <c r="AL18" s="11" t="s">
        <v>6</v>
      </c>
      <c r="AM18" s="20" t="s">
        <v>7</v>
      </c>
      <c r="AN18" s="20" t="s">
        <v>10</v>
      </c>
      <c r="AO18" s="20" t="s">
        <v>8</v>
      </c>
    </row>
    <row r="19" spans="1:41" x14ac:dyDescent="0.25">
      <c r="A19" s="13" t="s">
        <v>18</v>
      </c>
      <c r="B19" s="12">
        <v>5713</v>
      </c>
      <c r="C19" s="12" t="s">
        <v>16</v>
      </c>
      <c r="D19" s="19" t="s">
        <v>17</v>
      </c>
      <c r="E19" s="36" t="s">
        <v>15</v>
      </c>
      <c r="F19" s="38">
        <v>97</v>
      </c>
      <c r="G19" s="38">
        <v>94</v>
      </c>
      <c r="H19" s="38">
        <v>91</v>
      </c>
      <c r="I19" s="38">
        <v>93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>
        <f t="shared" ref="AA19" si="0">COUNT(F19:Z19)</f>
        <v>4</v>
      </c>
      <c r="AB19" s="38">
        <f t="shared" ref="AB19" si="1">IF(ISERROR(LARGE($F19:$Z19,1)),"",LARGE($F19:$Z19,1))</f>
        <v>97</v>
      </c>
      <c r="AC19" s="38">
        <f t="shared" ref="AC19" si="2">IF(ISERROR(LARGE($F19:$Z19,2)),"",LARGE($F19:$Z19,2))</f>
        <v>94</v>
      </c>
      <c r="AD19" s="38">
        <f t="shared" ref="AD19" si="3">IF(ISERROR(LARGE($F19:$Z19,3)),"",LARGE($F19:$Z19,3))</f>
        <v>93</v>
      </c>
      <c r="AE19" s="38">
        <f t="shared" ref="AE19" si="4">IF(ISERROR(LARGE($F19:$Z19,4)),"",LARGE($F19:$Z19,4))</f>
        <v>91</v>
      </c>
      <c r="AF19" s="38" t="str">
        <f t="shared" ref="AF19" si="5">IF(ISERROR(LARGE($F19:$Z19,5)),"",LARGE($F19:$Z19,5))</f>
        <v/>
      </c>
      <c r="AG19" s="38" t="str">
        <f t="shared" ref="AG19" si="6">IF(ISERROR(LARGE($F19:$Z19,6)),"",LARGE($F19:$Z19,6))</f>
        <v/>
      </c>
      <c r="AH19" s="38" t="str">
        <f t="shared" ref="AH19" si="7">IF(ISERROR(LARGE($F19:$Z19,7)),"",LARGE($F19:$Z19,7))</f>
        <v/>
      </c>
      <c r="AI19" s="38" t="str">
        <f t="shared" ref="AI19" si="8">IF(ISERROR(LARGE($F19:$Z19,8)),"",LARGE($F19:$Z19,8))</f>
        <v/>
      </c>
      <c r="AJ19" s="38">
        <f>SUM(AB19:AI19)</f>
        <v>375</v>
      </c>
      <c r="AK19" s="39">
        <f>AJ19/(COUNT(AB19:AI19))/100</f>
        <v>0.9375</v>
      </c>
      <c r="AL19" s="38">
        <f>RANK(AK19,$AK$19:$AK$19,0)</f>
        <v>1</v>
      </c>
      <c r="AM19" s="20"/>
      <c r="AN19" s="15"/>
      <c r="AO19" s="14"/>
    </row>
    <row r="20" spans="1:41" x14ac:dyDescent="0.25">
      <c r="A20" s="13" t="s">
        <v>18</v>
      </c>
      <c r="B20" s="12">
        <v>2234</v>
      </c>
      <c r="C20" s="12" t="s">
        <v>9</v>
      </c>
      <c r="D20" s="19" t="s">
        <v>19</v>
      </c>
      <c r="E20" s="36"/>
      <c r="F20" s="38">
        <v>0</v>
      </c>
      <c r="G20" s="38">
        <v>0</v>
      </c>
      <c r="H20" s="38">
        <v>0</v>
      </c>
      <c r="I20" s="38">
        <v>0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9"/>
      <c r="AL20" s="38"/>
      <c r="AM20" s="20"/>
      <c r="AN20" s="15"/>
      <c r="AO20" s="14"/>
    </row>
    <row r="21" spans="1:41" s="48" customFormat="1" x14ac:dyDescent="0.25">
      <c r="A21" s="40"/>
      <c r="B21" s="41"/>
      <c r="C21" s="41"/>
      <c r="D21" s="42"/>
      <c r="E21" s="43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5"/>
      <c r="AL21" s="44"/>
      <c r="AM21" s="46"/>
      <c r="AN21" s="47"/>
      <c r="AO21" s="41"/>
    </row>
    <row r="22" spans="1:41" s="48" customFormat="1" x14ac:dyDescent="0.25">
      <c r="A22" s="40"/>
      <c r="B22" s="41"/>
      <c r="C22" s="41"/>
      <c r="D22" s="42"/>
      <c r="E22" s="43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5"/>
      <c r="AL22" s="44"/>
      <c r="AM22" s="46"/>
      <c r="AN22" s="47"/>
      <c r="AO22" s="41"/>
    </row>
    <row r="23" spans="1:41" s="48" customFormat="1" x14ac:dyDescent="0.25">
      <c r="A23" s="40"/>
      <c r="B23" s="41"/>
      <c r="C23" s="41"/>
      <c r="D23" s="42"/>
      <c r="E23" s="43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5"/>
      <c r="AL23" s="44"/>
      <c r="AM23" s="46"/>
      <c r="AN23" s="47"/>
      <c r="AO23" s="41"/>
    </row>
    <row r="24" spans="1:41" s="48" customFormat="1" x14ac:dyDescent="0.25">
      <c r="A24" s="40"/>
      <c r="B24" s="41"/>
      <c r="C24" s="41"/>
      <c r="D24" s="42"/>
      <c r="E24" s="43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5"/>
      <c r="AL24" s="44"/>
      <c r="AM24" s="46"/>
      <c r="AN24" s="47"/>
      <c r="AO24" s="41"/>
    </row>
  </sheetData>
  <sortState xmlns:xlrd2="http://schemas.microsoft.com/office/spreadsheetml/2017/richdata2" ref="A19:AP19">
    <sortCondition ref="AL19"/>
  </sortState>
  <mergeCells count="6">
    <mergeCell ref="AA17:AI17"/>
    <mergeCell ref="A15:AO15"/>
    <mergeCell ref="A10:AO10"/>
    <mergeCell ref="A11:AO11"/>
    <mergeCell ref="A12:AO12"/>
    <mergeCell ref="A13:AO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Kalell</dc:creator>
  <cp:lastModifiedBy>Sarah Kalell</cp:lastModifiedBy>
  <cp:lastPrinted>2026-08-12T12:03:02Z</cp:lastPrinted>
  <dcterms:created xsi:type="dcterms:W3CDTF">2025-10-16T06:55:48Z</dcterms:created>
  <dcterms:modified xsi:type="dcterms:W3CDTF">2026-08-12T12:03:16Z</dcterms:modified>
</cp:coreProperties>
</file>